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<sst xmlns="http://schemas.openxmlformats.org/spreadsheetml/2006/main" count="85" uniqueCount="72">
  <si>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</si>
  <si>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</si>
  <si>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</si>
  <si>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</si>
  <si>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</si>
  <si>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</si>
  <si>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</si>
  <si>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</si>
  <si>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</si>
  <si>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</si>
  <si>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</si>
  <si>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</si>
  <si>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</si>
  <si>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</si>
  <si>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</si>
  <si>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</si>
  <si>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</si>
  <si>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</si>
  <si>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</si>
  <si>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</si>
  <si>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</si>
  <si>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</si>
  <si>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</si>
  <si>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</si>
  <si>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</si>
  <si>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</si>
  <si>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</si>
  <si>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</si>
  <si>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</si>
  <si>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</si>
  <si>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</si>
  <si>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</si>
  <si>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</si>
  <si>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</si>
  <si>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</si>
  <si>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</si>
  <si>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</si>
  <si>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</si>
  <si>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</si>
  <si>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</si>
  <si>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</si>
  <si>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</si>
  <si>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</si>
  <si>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</si>
  <si>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</si>
  <si>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</si>
  <si>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</si>
  <si>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</si>
  <si>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</si>
  <si>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</si>
  <si>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</si>
  <si>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</si>
  <si>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</si>
  <si>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</si>
  <si>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</si>
  <si>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</si>
  <si>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</si>
  <si>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</si>
  <si>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</si>
  <si>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</si>
  <si>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</si>
  <si>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</si>
  <si>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</si>
  <si>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</si>
  <si>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</si>
  <si>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</si>
  <si>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</si>
  <si>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</si>
  <si>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22.01.2014 р.</t>
  </si>
  <si>
    <r>
      <t xml:space="preserve">станом на 22.01.2013р.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</si>
  <si>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</si>
  <si>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22.01.2014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</si>
</sst>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січень!$J$4:$J$15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67019508"/>
        <c:axId val="66304661"/>
      </c:lineChart>
      <c:catAx>
        <c:axId val="670195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4661"/>
        <c:crosses val="autoZero"/>
        <c:auto val="0"/>
        <c:lblOffset val="100"/>
        <c:tickLblSkip val="1"/>
        <c:noMultiLvlLbl val="0"/>
      </c:catAx>
      <c:valAx>
        <c:axId val="66304661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1950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9871038"/>
        <c:axId val="1968431"/>
      </c:bar3D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71038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715880"/>
        <c:axId val="25225193"/>
      </c:bar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25193"/>
        <c:crosses val="autoZero"/>
        <c:auto val="1"/>
        <c:lblOffset val="100"/>
        <c:tickLblSkip val="1"/>
        <c:noMultiLvlLbl val="0"/>
      </c:catAx>
      <c:valAx>
        <c:axId val="25225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5700146"/>
        <c:axId val="29974723"/>
      </c:barChart>
      <c:catAx>
        <c:axId val="25700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74723"/>
        <c:crosses val="autoZero"/>
        <c:auto val="1"/>
        <c:lblOffset val="100"/>
        <c:tickLblSkip val="1"/>
        <c:noMultiLvlLbl val="0"/>
      </c:catAx>
      <c:valAx>
        <c:axId val="2997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00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337052"/>
        <c:axId val="12033469"/>
      </c:barChart>
      <c:catAx>
        <c:axId val="133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3469"/>
        <c:crosses val="autoZero"/>
        <c:auto val="1"/>
        <c:lblOffset val="100"/>
        <c:tickLblSkip val="1"/>
        <c:noMultiLvlLbl val="0"/>
      </c:catAx>
      <c:valAx>
        <c:axId val="12033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16 022,4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-19 239,7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-214 954,8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13416.76</v>
          </cell>
        </row>
        <row r="19">
          <cell r="E19">
            <v>100</v>
          </cell>
          <cell r="F19">
            <v>3.92</v>
          </cell>
        </row>
        <row r="32">
          <cell r="E32">
            <v>6400</v>
          </cell>
          <cell r="F32">
            <v>1189.21</v>
          </cell>
        </row>
        <row r="54">
          <cell r="F54">
            <v>0</v>
          </cell>
        </row>
        <row r="55">
          <cell r="E55">
            <v>555</v>
          </cell>
          <cell r="F55">
            <v>505.03</v>
          </cell>
        </row>
        <row r="95">
          <cell r="E95">
            <v>630</v>
          </cell>
          <cell r="F95">
            <v>627.57</v>
          </cell>
        </row>
        <row r="96">
          <cell r="E96">
            <v>85</v>
          </cell>
          <cell r="F96">
            <v>29</v>
          </cell>
        </row>
        <row r="106">
          <cell r="E106">
            <v>35262.1</v>
          </cell>
          <cell r="F106">
            <v>16022.41</v>
          </cell>
        </row>
        <row r="118">
          <cell r="E118">
            <v>0</v>
          </cell>
          <cell r="F118">
            <v>10.27</v>
          </cell>
        </row>
        <row r="119">
          <cell r="E119">
            <v>0</v>
          </cell>
          <cell r="F119">
            <v>4900.91</v>
          </cell>
        </row>
        <row r="120">
          <cell r="E120">
            <v>0</v>
          </cell>
          <cell r="F120">
            <v>0.029</v>
          </cell>
        </row>
        <row r="121">
          <cell r="E121">
            <v>0</v>
          </cell>
          <cell r="F121">
            <v>347.83</v>
          </cell>
        </row>
        <row r="122">
          <cell r="E122">
            <v>0</v>
          </cell>
          <cell r="F122">
            <v>0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108684.387</v>
          </cell>
          <cell r="I142">
            <v>94859.16503999999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0" sqref="R2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69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AVERAGE(J4:J15)</f>
        <v>1335.2016666666666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1335.2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1335.2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1335.2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1335.2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1335.2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1335.2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1335.2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1335.2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1335.2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1335.2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1335.2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3500</v>
      </c>
      <c r="L16" s="4">
        <f>J15/K16</f>
        <v>0.47311428571428576</v>
      </c>
      <c r="M16" s="2">
        <v>1335.2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41662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1600</v>
      </c>
      <c r="L17" s="4">
        <f t="shared" si="1"/>
        <v>0</v>
      </c>
      <c r="M17" s="2">
        <v>1335.2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41663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1250</v>
      </c>
      <c r="L18" s="4">
        <f t="shared" si="1"/>
        <v>0</v>
      </c>
      <c r="M18" s="2">
        <v>1335.2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41664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1335.2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41666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1335.2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1335.2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1335.2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1335.2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1335.2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13416.800000000001</v>
      </c>
      <c r="C25" s="43">
        <f t="shared" si="3"/>
        <v>1189.2</v>
      </c>
      <c r="D25" s="43">
        <f t="shared" si="3"/>
        <v>3.9</v>
      </c>
      <c r="E25" s="14">
        <f t="shared" si="3"/>
        <v>29.01</v>
      </c>
      <c r="F25" s="14">
        <f t="shared" si="3"/>
        <v>505.03</v>
      </c>
      <c r="G25" s="14">
        <f t="shared" si="3"/>
        <v>627.5999999999999</v>
      </c>
      <c r="H25" s="14">
        <f t="shared" si="3"/>
        <v>191.1</v>
      </c>
      <c r="I25" s="43">
        <f t="shared" si="3"/>
        <v>59.780000000000854</v>
      </c>
      <c r="J25" s="43">
        <f t="shared" si="3"/>
        <v>16022.42</v>
      </c>
      <c r="K25" s="43">
        <f t="shared" si="3"/>
        <v>35262.1</v>
      </c>
      <c r="L25" s="15">
        <f t="shared" si="1"/>
        <v>0.4543807657513308</v>
      </c>
      <c r="M25" s="2"/>
      <c r="N25" s="93">
        <f>SUM(N4:N24)</f>
        <v>347.80000000000007</v>
      </c>
      <c r="O25" s="93">
        <f>SUM(O4:O24)</f>
        <v>0.01</v>
      </c>
      <c r="P25" s="93">
        <f>SUM(P4:P24)</f>
        <v>4900.900000000001</v>
      </c>
      <c r="Q25" s="93">
        <f>SUM(Q4:Q24)</f>
        <v>0</v>
      </c>
      <c r="R25" s="93">
        <f>SUM(R4:R24)</f>
        <v>10.3</v>
      </c>
      <c r="S25" s="93">
        <f>N25+O25+Q25+P25+R25</f>
        <v>5259.010000000001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41661</v>
      </c>
      <c r="O30" s="116">
        <f>'[1]січень '!$D$142</f>
        <v>108684.387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94859.16503999999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57</v>
      </c>
      <c r="P33" s="118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58</v>
      </c>
      <c r="P34" s="119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63</v>
      </c>
      <c r="P35" s="121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41661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40:N41"/>
    <mergeCell ref="O33:P33"/>
    <mergeCell ref="O34:P34"/>
    <mergeCell ref="O35:P35"/>
    <mergeCell ref="O40:Q41"/>
    <mergeCell ref="N38:Q38"/>
    <mergeCell ref="N39:Q39"/>
    <mergeCell ref="N30:N31"/>
    <mergeCell ref="N28:Q28"/>
    <mergeCell ref="N29:Q29"/>
    <mergeCell ref="O30:Q31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71</v>
      </c>
      <c r="P28" s="135"/>
    </row>
    <row r="29" spans="1:16" ht="33.75">
      <c r="A29" s="127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10.27</v>
      </c>
      <c r="D30" s="74">
        <f>'[1]січень '!$E$121</f>
        <v>0</v>
      </c>
      <c r="E30" s="74">
        <f>'[1]січень '!$F$121</f>
        <v>347.83</v>
      </c>
      <c r="F30" s="75">
        <f>'[1]січень '!$E$120</f>
        <v>0</v>
      </c>
      <c r="G30" s="76">
        <f>'[1]січень '!$F$120</f>
        <v>0.029</v>
      </c>
      <c r="H30" s="76">
        <f>'[1]січень '!$E$119</f>
        <v>0</v>
      </c>
      <c r="I30" s="76">
        <f>'[1]січень '!$F$119</f>
        <v>4900.91</v>
      </c>
      <c r="J30" s="76">
        <f>'[1]січень '!$E$122</f>
        <v>0</v>
      </c>
      <c r="K30" s="96">
        <f>'[1]січень '!$F$122</f>
        <v>0</v>
      </c>
      <c r="L30" s="97">
        <f>H30+F30+D30+J30+B30</f>
        <v>0</v>
      </c>
      <c r="M30" s="77">
        <f>I30+G30+E30+K30+C30</f>
        <v>5259.039000000001</v>
      </c>
      <c r="N30" s="78">
        <f>M30-L30</f>
        <v>5259.039000000001</v>
      </c>
      <c r="O30" s="136">
        <f>січень!O30</f>
        <v>108684.387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94859.16503999999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13416.76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6400</v>
      </c>
      <c r="C48" s="18">
        <f>'[1]січень '!$F$32</f>
        <v>1189.21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3.92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29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555</v>
      </c>
      <c r="C51" s="17">
        <f>'[1]січень '!$F$54+'[1]січень '!$F$55</f>
        <v>505.03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627.57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191.1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92.09999999999854</v>
      </c>
      <c r="C54" s="17">
        <f>C55-C47-C48-C49-C50-C51-C52-C53</f>
        <v>59.81999999999951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16022.41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D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2014-01-22T13:00:05Z</dcterms:modified>
  <cp:category/>
  <cp:version/>
  <cp:contentType/>
  <cp:contentStatus/>
</cp:coreProperties>
</file>